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e_000\Desktop\"/>
    </mc:Choice>
  </mc:AlternateContent>
  <xr:revisionPtr revIDLastSave="0" documentId="13_ncr:1_{21A04985-DACD-47DF-A80D-72B1CE9443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 - dr. Nr 102" sheetId="2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3" i="22" l="1"/>
  <c r="O43" i="22"/>
  <c r="M43" i="22"/>
  <c r="K43" i="22"/>
  <c r="I43" i="22"/>
  <c r="G43" i="22"/>
  <c r="Q42" i="22"/>
  <c r="Q44" i="22" s="1"/>
  <c r="O42" i="22"/>
  <c r="M42" i="22"/>
  <c r="K42" i="22"/>
  <c r="I42" i="22"/>
  <c r="G42" i="22"/>
  <c r="Q39" i="22"/>
  <c r="O39" i="22"/>
  <c r="M39" i="22"/>
  <c r="K39" i="22"/>
  <c r="I39" i="22"/>
  <c r="G39" i="22"/>
  <c r="Q38" i="22"/>
  <c r="O38" i="22"/>
  <c r="M38" i="22"/>
  <c r="K38" i="22"/>
  <c r="I38" i="22"/>
  <c r="G38" i="22"/>
  <c r="Q37" i="22"/>
  <c r="O37" i="22"/>
  <c r="M37" i="22"/>
  <c r="K37" i="22"/>
  <c r="I37" i="22"/>
  <c r="G37" i="22"/>
  <c r="Q36" i="22"/>
  <c r="O36" i="22"/>
  <c r="M36" i="22"/>
  <c r="K36" i="22"/>
  <c r="I36" i="22"/>
  <c r="G36" i="22"/>
  <c r="Q35" i="22"/>
  <c r="O35" i="22"/>
  <c r="M35" i="22"/>
  <c r="K35" i="22"/>
  <c r="I35" i="22"/>
  <c r="G35" i="22"/>
  <c r="Q34" i="22"/>
  <c r="O34" i="22"/>
  <c r="M34" i="22"/>
  <c r="K34" i="22"/>
  <c r="I34" i="22"/>
  <c r="G34" i="22"/>
  <c r="Q31" i="22"/>
  <c r="O31" i="22"/>
  <c r="M31" i="22"/>
  <c r="K31" i="22"/>
  <c r="I31" i="22"/>
  <c r="G31" i="22"/>
  <c r="Q28" i="22"/>
  <c r="O28" i="22"/>
  <c r="M28" i="22"/>
  <c r="K28" i="22"/>
  <c r="I28" i="22"/>
  <c r="G28" i="22"/>
  <c r="Q27" i="22"/>
  <c r="O27" i="22"/>
  <c r="M27" i="22"/>
  <c r="K27" i="22"/>
  <c r="I27" i="22"/>
  <c r="G27" i="22"/>
  <c r="Q26" i="22"/>
  <c r="O26" i="22"/>
  <c r="M26" i="22"/>
  <c r="K26" i="22"/>
  <c r="I26" i="22"/>
  <c r="G26" i="22"/>
  <c r="Q25" i="22"/>
  <c r="O25" i="22"/>
  <c r="M25" i="22"/>
  <c r="K25" i="22"/>
  <c r="I25" i="22"/>
  <c r="G25" i="22"/>
  <c r="Q24" i="22"/>
  <c r="Q32" i="22" s="1"/>
  <c r="O24" i="22"/>
  <c r="M24" i="22"/>
  <c r="K24" i="22"/>
  <c r="I24" i="22"/>
  <c r="G24" i="22"/>
  <c r="Q21" i="22"/>
  <c r="O21" i="22"/>
  <c r="M21" i="22"/>
  <c r="K21" i="22"/>
  <c r="I21" i="22"/>
  <c r="G21" i="22"/>
  <c r="Q20" i="22"/>
  <c r="O20" i="22"/>
  <c r="M20" i="22"/>
  <c r="K20" i="22"/>
  <c r="I20" i="22"/>
  <c r="G20" i="22"/>
  <c r="Q19" i="22"/>
  <c r="O19" i="22"/>
  <c r="M19" i="22"/>
  <c r="K19" i="22"/>
  <c r="I19" i="22"/>
  <c r="G19" i="22"/>
  <c r="Q16" i="22"/>
  <c r="O16" i="22"/>
  <c r="M16" i="22"/>
  <c r="K16" i="22"/>
  <c r="I16" i="22"/>
  <c r="G16" i="22"/>
  <c r="Q15" i="22"/>
  <c r="O15" i="22"/>
  <c r="M15" i="22"/>
  <c r="K15" i="22"/>
  <c r="I15" i="22"/>
  <c r="G15" i="22"/>
  <c r="R12" i="22"/>
  <c r="S12" i="22" s="1"/>
  <c r="Q12" i="22"/>
  <c r="O12" i="22"/>
  <c r="M12" i="22"/>
  <c r="K12" i="22"/>
  <c r="I12" i="22"/>
  <c r="G12" i="22"/>
  <c r="R43" i="22"/>
  <c r="S43" i="22" s="1"/>
  <c r="R42" i="22"/>
  <c r="S42" i="22" s="1"/>
  <c r="R39" i="22"/>
  <c r="S39" i="22" s="1"/>
  <c r="R38" i="22"/>
  <c r="S38" i="22" s="1"/>
  <c r="R37" i="22"/>
  <c r="S37" i="22" s="1"/>
  <c r="R36" i="22"/>
  <c r="S36" i="22" s="1"/>
  <c r="R35" i="22"/>
  <c r="S35" i="22" s="1"/>
  <c r="R34" i="22"/>
  <c r="S34" i="22" s="1"/>
  <c r="R31" i="22"/>
  <c r="S31" i="22" s="1"/>
  <c r="R28" i="22"/>
  <c r="S28" i="22" s="1"/>
  <c r="R27" i="22"/>
  <c r="S27" i="22" s="1"/>
  <c r="R26" i="22"/>
  <c r="S26" i="22" s="1"/>
  <c r="R25" i="22"/>
  <c r="S25" i="22" s="1"/>
  <c r="R24" i="22"/>
  <c r="S24" i="22" s="1"/>
  <c r="R21" i="22"/>
  <c r="S21" i="22" s="1"/>
  <c r="R20" i="22"/>
  <c r="S20" i="22" s="1"/>
  <c r="R19" i="22"/>
  <c r="S19" i="22" s="1"/>
  <c r="R16" i="22"/>
  <c r="S16" i="22" s="1"/>
  <c r="R15" i="22"/>
  <c r="S15" i="22" s="1"/>
  <c r="R14" i="22"/>
  <c r="S14" i="22" s="1"/>
  <c r="Q14" i="22"/>
  <c r="O14" i="22"/>
  <c r="M14" i="22"/>
  <c r="K14" i="22"/>
  <c r="I14" i="22"/>
  <c r="G14" i="22"/>
  <c r="R13" i="22"/>
  <c r="S13" i="22" s="1"/>
  <c r="Q13" i="22"/>
  <c r="O13" i="22"/>
  <c r="M13" i="22"/>
  <c r="K13" i="22"/>
  <c r="I13" i="22"/>
  <c r="G13" i="22"/>
  <c r="R11" i="22"/>
  <c r="S11" i="22" s="1"/>
  <c r="G11" i="22"/>
  <c r="I11" i="22"/>
  <c r="K11" i="22"/>
  <c r="M11" i="22"/>
  <c r="O11" i="22"/>
  <c r="Q11" i="22"/>
  <c r="I22" i="22" l="1"/>
  <c r="G22" i="22"/>
  <c r="Q22" i="22"/>
  <c r="M44" i="22"/>
  <c r="Q29" i="22"/>
  <c r="M40" i="22"/>
  <c r="I40" i="22"/>
  <c r="Q40" i="22"/>
  <c r="I44" i="22"/>
  <c r="M29" i="22"/>
  <c r="K22" i="22"/>
  <c r="O22" i="22"/>
  <c r="K32" i="22"/>
  <c r="O44" i="22"/>
  <c r="S44" i="22"/>
  <c r="K44" i="22"/>
  <c r="K40" i="22"/>
  <c r="O40" i="22"/>
  <c r="O32" i="22"/>
  <c r="I32" i="22"/>
  <c r="M32" i="22"/>
  <c r="I29" i="22"/>
  <c r="M22" i="22"/>
  <c r="I17" i="22"/>
  <c r="S40" i="22"/>
  <c r="O29" i="22"/>
  <c r="K29" i="22"/>
  <c r="Q17" i="22"/>
  <c r="K17" i="22"/>
  <c r="M17" i="22"/>
  <c r="O17" i="22"/>
  <c r="S29" i="22"/>
  <c r="S32" i="22"/>
  <c r="S22" i="22"/>
  <c r="S17" i="22"/>
  <c r="G44" i="22"/>
  <c r="G40" i="22"/>
  <c r="G17" i="22"/>
  <c r="P45" i="22" l="1"/>
  <c r="P46" i="22" s="1"/>
  <c r="P47" i="22" s="1"/>
  <c r="H45" i="22"/>
  <c r="H46" i="22" s="1"/>
  <c r="H47" i="22" s="1"/>
  <c r="L45" i="22"/>
  <c r="L46" i="22" s="1"/>
  <c r="L47" i="22" s="1"/>
  <c r="J45" i="22"/>
  <c r="J46" i="22" s="1"/>
  <c r="J47" i="22" s="1"/>
  <c r="N45" i="22"/>
  <c r="N46" i="22" s="1"/>
  <c r="N47" i="22" s="1"/>
  <c r="R45" i="22"/>
  <c r="R46" i="22" s="1"/>
  <c r="R47" i="22" s="1"/>
  <c r="G29" i="22"/>
  <c r="G32" i="22"/>
  <c r="G45" i="22" l="1"/>
  <c r="G46" i="22" s="1"/>
  <c r="G47" i="22" s="1"/>
</calcChain>
</file>

<file path=xl/sharedStrings.xml><?xml version="1.0" encoding="utf-8"?>
<sst xmlns="http://schemas.openxmlformats.org/spreadsheetml/2006/main" count="160" uniqueCount="105">
  <si>
    <t>Poz.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</si>
  <si>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</si>
  <si>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</si>
  <si>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</si>
  <si>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</si>
  <si>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</si>
  <si>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</si>
  <si>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</si>
  <si>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</si>
  <si>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</si>
  <si>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</si>
  <si>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Jedn. miary</t>
  </si>
  <si>
    <t>m²</t>
  </si>
  <si>
    <t>m</t>
  </si>
  <si>
    <t>Profilowanie poboczy gruntowych</t>
  </si>
  <si>
    <t>NADLEŚNICTWO PŁOCK</t>
  </si>
  <si>
    <t>Mechaniczne oczyszczenie rowów z namułu o grub. do 10 cm z wyprofilowaniem skarp rowu z wywozem namułów na odległość do 10 km.</t>
  </si>
  <si>
    <t>Mechaniczne oczyszczenie rowów z namułu o grub. do 20 cm z wyprofilowaniem skarp rowu z wywozem namułów na odległość do 10 km.</t>
  </si>
  <si>
    <t>LEŚNICTWO SIKÓRZ</t>
  </si>
  <si>
    <t>Mechaniczne oczyszczenie rowów z namułu o grub. do 30 cm z wyprofilowaniem skarp rowu z wywozem namułów na odległość do 10 km.</t>
  </si>
  <si>
    <t>Mechaniczne oczyszczenie odstojników i odpływów z namułu o grub. do 50 cm z wyprofilowaniem skarp z wywozem namułów na odległość do 10 km</t>
  </si>
  <si>
    <t>Profilowanie nawierzchni tłuczniowej z wbudowaniem warstwy warstwy wyrównawczej istniejącej nawierzchni.  Mieszanka kruszywa łamanego twardego 0/25  - średnia grubość wyrównania po zagęszczeniu 5 cm.</t>
  </si>
  <si>
    <t>Mechaniczna rozbiórka warstw konstrukcyjnych nawierzchni z kruszyw koparką podsiębierną z odwiezieniem na odkład na odległość do 0,5 km</t>
  </si>
  <si>
    <t>Usunięcie gruntów nienośnych; grunt kat. III-IV.  Wykop koparką podsiębierną z wywozem na odległość do 10 km</t>
  </si>
  <si>
    <t>11.</t>
  </si>
  <si>
    <t>12.</t>
  </si>
  <si>
    <t>Wbudowanie warstwy wyrównawczo-wzmacniającej istniejącej nawierzchni.  Mieszanka kruszywa łamanego twardego 0/31,5  - średnia grubość warstwy po zagęszczeniu 10 cm.</t>
  </si>
  <si>
    <t>Wbudowanie warstwy nawierzchniowej z nieszanki kruszywa łamanego twardego 0/31,5  - grubość warstwy po zagęszczeniu 12 cm.</t>
  </si>
  <si>
    <t>Wbudowanie warstwy podbudowy zasadniczej z mieszanki kruszywa łamanego twardego 31,5/63  - grubość warstwy po zagęszczeniu 25 cm.</t>
  </si>
  <si>
    <t>13.</t>
  </si>
  <si>
    <t>14.</t>
  </si>
  <si>
    <t>15.</t>
  </si>
  <si>
    <t>16.</t>
  </si>
  <si>
    <t>Formowanie poboczy utwardzonych z nieszanki kruszyw z odzysku /materiał Inwestora/ z zagęszczeniem.</t>
  </si>
  <si>
    <t>Umocnienie dna i skarp rowów płytami EKO o wymiarach 60x40x10 cm</t>
  </si>
  <si>
    <r>
      <t xml:space="preserve">Remont przepustu. Wymiana zdegradowanej ławy żwirowej pod przewodem rurowym PEHD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 xml:space="preserve">500 SN8 i obsypki z pospółki. </t>
    </r>
  </si>
  <si>
    <t>17.</t>
  </si>
  <si>
    <r>
      <t xml:space="preserve">Remont przepustów. Wymiana uszkodzonego przewodu rurowego PE  ø600 na PEHD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>600 SN8 na ławie żwirowej.</t>
    </r>
  </si>
  <si>
    <t>Wykonanie kaskad spowalniających z profili PVC na rowach odwadniających</t>
  </si>
  <si>
    <t>Podstawa wyceny</t>
  </si>
  <si>
    <t>Opis planowanych do wykonania robót</t>
  </si>
  <si>
    <t xml:space="preserve">Ilość jednostek </t>
  </si>
  <si>
    <t>Cena jedn.</t>
  </si>
  <si>
    <t>Wartość planowanych robót netto</t>
  </si>
  <si>
    <t>PLN/J.m.</t>
  </si>
  <si>
    <t>PLN</t>
  </si>
  <si>
    <t>45111200-0</t>
  </si>
  <si>
    <t>Roboty przygotowawcze</t>
  </si>
  <si>
    <t>Roboty pomiarowe przy liniowych robotach ziemnych - trasa drogi w terenie równinnym</t>
  </si>
  <si>
    <t>km</t>
  </si>
  <si>
    <t>D-01.02.01</t>
  </si>
  <si>
    <t>szt.</t>
  </si>
  <si>
    <r>
      <t>m</t>
    </r>
    <r>
      <rPr>
        <sz val="11"/>
        <color theme="1"/>
        <rFont val="Arial"/>
        <family val="2"/>
        <charset val="238"/>
      </rPr>
      <t>³</t>
    </r>
  </si>
  <si>
    <t>D-01.02.04</t>
  </si>
  <si>
    <t>Razem Dział 1 -  Roboty przygotowawcze:</t>
  </si>
  <si>
    <t>Roboty ziemne</t>
  </si>
  <si>
    <t>D-02.01.01</t>
  </si>
  <si>
    <r>
      <t>m</t>
    </r>
    <r>
      <rPr>
        <sz val="11"/>
        <color theme="1"/>
        <rFont val="Calibri"/>
        <family val="2"/>
        <charset val="238"/>
      </rPr>
      <t>³</t>
    </r>
  </si>
  <si>
    <t>D-02.03.01</t>
  </si>
  <si>
    <t>Razem Dział 2 -  Roboty ziemne:</t>
  </si>
  <si>
    <t>45232452-0</t>
  </si>
  <si>
    <t>D-03.01.03.A</t>
  </si>
  <si>
    <t>45233220-7</t>
  </si>
  <si>
    <t>Podbudowa</t>
  </si>
  <si>
    <t>18.</t>
  </si>
  <si>
    <t>19.</t>
  </si>
  <si>
    <t>20.</t>
  </si>
  <si>
    <t>21.</t>
  </si>
  <si>
    <t>22.</t>
  </si>
  <si>
    <t>D-04.04.04</t>
  </si>
  <si>
    <t>23.</t>
  </si>
  <si>
    <t>Razem Dział 4 - Podbudowa:</t>
  </si>
  <si>
    <t>Roboty nawierzchniowe</t>
  </si>
  <si>
    <t>D-05.02.01</t>
  </si>
  <si>
    <t>Razem Dział 5 - Roboty nawierzchniowe:</t>
  </si>
  <si>
    <t>45233200-1</t>
  </si>
  <si>
    <t>Roboty wykończeniowe i towarzyszące</t>
  </si>
  <si>
    <t>D-10.00.00</t>
  </si>
  <si>
    <t>Razem Dział 6 - Roboty wykończeniowe i towarzyszące:</t>
  </si>
  <si>
    <t>Wartość robót netto:</t>
  </si>
  <si>
    <t>Podatek VAT = 23%:</t>
  </si>
  <si>
    <t>Wartość robót brutto:</t>
  </si>
  <si>
    <t>1/</t>
  </si>
  <si>
    <t>D-01.01.01.</t>
  </si>
  <si>
    <t>Uwaga:</t>
  </si>
  <si>
    <t>Wbudowanie warstwy wyrównawczo-wzmacniającej istniejącej nawierzchni.  Mieszanka kruszywa łamanego twardego 0/31,5  - średnia grubość warstwy po zagęszczeniu 20 cm.</t>
  </si>
  <si>
    <t>Roboty odwodnieniowe</t>
  </si>
  <si>
    <t>Zagęszczanie korony walcem ogumionym</t>
  </si>
  <si>
    <t>Wbudowanie warstwy wyrównawczo-wzmacniającej istniejącej nawierzchni.  Mieszanka kruszywa łamanego twardego 0/31,5  - średnia grubość warstwy po zagęszczeniu 15 cm.</t>
  </si>
  <si>
    <t>D-03.01.03.B</t>
  </si>
  <si>
    <t>Razem Dział 2 -  Roboty odwodnieniowe:</t>
  </si>
  <si>
    <t>Odcinek A-B</t>
  </si>
  <si>
    <t>Podstawa wyceny - analiza cen rynkowych w II kw. 2022 r.</t>
  </si>
  <si>
    <t>Odcinek B-C</t>
  </si>
  <si>
    <t>Odcinek C-D</t>
  </si>
  <si>
    <t>Odcinek D-E</t>
  </si>
  <si>
    <t>Odcinek F-G</t>
  </si>
  <si>
    <t>Odcinek E-F</t>
  </si>
  <si>
    <t>CAŁOŚĆ ROBÓT</t>
  </si>
  <si>
    <r>
      <t>m</t>
    </r>
    <r>
      <rPr>
        <sz val="10"/>
        <color theme="1"/>
        <rFont val="Calibri"/>
        <family val="2"/>
        <charset val="238"/>
      </rPr>
      <t>³</t>
    </r>
  </si>
  <si>
    <r>
      <t xml:space="preserve">Wykonanie nasypu wyrównawczego z dowiezionej pospółki o uziarnieniu 0/31,5 i współczynniku filtracji k10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Czcionka tekstu podstawowego"/>
        <charset val="238"/>
      </rPr>
      <t xml:space="preserve"> 0,0093 cm/s</t>
    </r>
  </si>
  <si>
    <t>Przebudowa drogi leśnej, dojazdu pożarowego nr 1 ur. Kobierniki - droga Nr 06-12-0102</t>
  </si>
  <si>
    <r>
      <t xml:space="preserve">Przebudowa przepustów. Wymiana załamanych betonowych przewodów rurowych  </t>
    </r>
    <r>
      <rPr>
        <sz val="9"/>
        <color theme="1"/>
        <rFont val="Calibri"/>
        <family val="2"/>
        <charset val="238"/>
      </rPr>
      <t>ø4</t>
    </r>
    <r>
      <rPr>
        <sz val="9"/>
        <color theme="1"/>
        <rFont val="Czcionka tekstu podstawowego"/>
        <charset val="238"/>
      </rPr>
      <t>00 na PEHD  ø400 SN 8 z rozebraniem i odtworzeniem warstw konstrukcyjnych istniejącej nawierzchni.</t>
    </r>
  </si>
  <si>
    <r>
      <t>Ułożenie geowłókniny separacyjnej o masie powierzchniowej &gt; 400 g/m</t>
    </r>
    <r>
      <rPr>
        <sz val="10"/>
        <color theme="1"/>
        <rFont val="Arial"/>
        <family val="2"/>
        <charset val="238"/>
      </rPr>
      <t>² na gruncie rodzimym (pod nasyp wyrównawczy)</t>
    </r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</si>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</sst>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0.000"/>
  </numFmts>
  <fonts count="21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9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Czcionka tekstu podstawowego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name val="Czcionka tekstu podstawowego"/>
      <family val="2"/>
      <charset val="238"/>
    </font>
    <font>
      <u/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name val="Czcionka tekstu podstawowego"/>
      <charset val="238"/>
    </font>
    <font>
      <sz val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/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2" fontId="12" fillId="0" borderId="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2" fontId="12" fillId="0" borderId="26" xfId="0" applyNumberFormat="1" applyFont="1" applyBorder="1" applyAlignment="1">
      <alignment horizontal="center" vertical="center"/>
    </xf>
    <xf numFmtId="2" fontId="15" fillId="0" borderId="1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2" fillId="0" borderId="1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3" fontId="5" fillId="0" borderId="0" xfId="3" applyFont="1" applyFill="1" applyBorder="1"/>
    <xf numFmtId="0" fontId="16" fillId="0" borderId="0" xfId="0" applyFont="1"/>
    <xf numFmtId="0" fontId="0" fillId="0" borderId="0" xfId="0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/>
    </xf>
    <xf numFmtId="43" fontId="11" fillId="0" borderId="18" xfId="3" applyFont="1" applyFill="1" applyBorder="1" applyAlignment="1">
      <alignment horizontal="center" vertical="center"/>
    </xf>
    <xf numFmtId="165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43" fontId="3" fillId="0" borderId="23" xfId="3" applyFont="1" applyFill="1" applyBorder="1" applyAlignment="1">
      <alignment horizontal="center"/>
    </xf>
    <xf numFmtId="0" fontId="3" fillId="0" borderId="21" xfId="0" applyFont="1" applyBorder="1" applyAlignment="1">
      <alignment vertical="center"/>
    </xf>
    <xf numFmtId="43" fontId="19" fillId="0" borderId="23" xfId="3" applyFont="1" applyFill="1" applyBorder="1" applyAlignment="1">
      <alignment horizontal="center"/>
    </xf>
    <xf numFmtId="0" fontId="11" fillId="0" borderId="12" xfId="0" applyFont="1" applyBorder="1" applyAlignment="1">
      <alignment horizontal="center"/>
    </xf>
    <xf numFmtId="43" fontId="3" fillId="0" borderId="15" xfId="3" applyFont="1" applyFill="1" applyBorder="1"/>
    <xf numFmtId="43" fontId="3" fillId="0" borderId="27" xfId="3" applyFont="1" applyFill="1" applyBorder="1"/>
    <xf numFmtId="0" fontId="2" fillId="0" borderId="5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21" xfId="0" applyFont="1" applyBorder="1" applyAlignment="1">
      <alignment horizontal="right"/>
    </xf>
    <xf numFmtId="0" fontId="10" fillId="0" borderId="22" xfId="0" applyFont="1" applyBorder="1" applyAlignment="1">
      <alignment horizontal="right"/>
    </xf>
    <xf numFmtId="0" fontId="5" fillId="0" borderId="0" xfId="0" applyFont="1" applyAlignment="1">
      <alignment horizontal="left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43" fontId="3" fillId="0" borderId="21" xfId="3" applyFont="1" applyFill="1" applyBorder="1" applyAlignment="1">
      <alignment horizontal="center"/>
    </xf>
    <xf numFmtId="43" fontId="3" fillId="0" borderId="29" xfId="3" applyFont="1" applyFill="1" applyBorder="1" applyAlignment="1">
      <alignment horizontal="center"/>
    </xf>
  </cellXfs>
  <cellStyles count="4">
    <cellStyle name="Dziesiętny" xfId="3" builtinId="3"/>
    <cellStyle name="Normalny" xfId="0" builtinId="0"/>
    <cellStyle name="Normalny 2" xfId="1" xr:uid="{EB41089F-7FC7-4002-9465-651FC7C93B70}"/>
    <cellStyle name="Walutowy 2" xfId="2" xr:uid="{0D273951-7E50-4E40-BEF7-8B08FE310FC5}"/>
  </cellStyles>
  <dxfs count="2"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339966"/>
        </patternFill>
      </fill>
    </dxf>
  </dxfs>
  <tableStyles count="1" defaultTableStyle="TableStyleMedium2" defaultPivotStyle="PivotStyleLight16">
    <tableStyle name="Niestandardowy styl tabeli" pivot="0" count="2" xr9:uid="{DB291215-0F4E-4B7E-9EE6-7A48B62C4328}">
      <tableStyleElement type="headerRow" dxfId="1"/>
      <tableStyleElement type="firstRowStripe" dxfId="0"/>
    </tableStyle>
  </tableStyles>
  <colors>
    <mruColors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8CADA-37AA-430E-B4CA-91886DB52682}">
  <sheetPr>
    <pageSetUpPr fitToPage="1"/>
  </sheetPr>
  <dimension ref="A1:S50"/>
  <sheetViews>
    <sheetView tabSelected="1" topLeftCell="A32" workbookViewId="0">
      <selection activeCell="E48" sqref="E48"/>
    </sheetView>
  </sheetViews>
  <sheetFormatPr defaultRowHeight="14.25"/>
  <cols>
    <col min="1" max="1" width="4.5" customWidth="1"/>
    <col min="2" max="2" width="10.625" customWidth="1"/>
    <col min="3" max="3" width="62.5" customWidth="1"/>
    <col min="4" max="4" width="6.375" customWidth="1"/>
    <col min="5" max="5" width="8.5" style="1" customWidth="1"/>
    <col min="6" max="6" width="8.75" customWidth="1"/>
    <col min="7" max="7" width="12" customWidth="1"/>
    <col min="8" max="8" width="8.75" customWidth="1"/>
    <col min="9" max="9" width="12" customWidth="1"/>
    <col min="10" max="10" width="8.75" customWidth="1"/>
    <col min="11" max="11" width="12" customWidth="1"/>
    <col min="12" max="12" width="8.75" customWidth="1"/>
    <col min="13" max="13" width="12" customWidth="1"/>
    <col min="14" max="14" width="8.75" customWidth="1"/>
    <col min="15" max="15" width="12" customWidth="1"/>
    <col min="16" max="16" width="8.75" customWidth="1"/>
    <col min="17" max="17" width="12" customWidth="1"/>
    <col min="18" max="18" width="8.75" customWidth="1"/>
    <col min="19" max="19" width="12" customWidth="1"/>
  </cols>
  <sheetData>
    <row r="1" spans="1:19" ht="15">
      <c r="A1" s="67" t="s">
        <v>15</v>
      </c>
      <c r="B1" s="67"/>
      <c r="C1" s="67"/>
      <c r="D1" s="67"/>
      <c r="E1" s="67"/>
      <c r="F1" s="67"/>
      <c r="G1" s="2"/>
    </row>
    <row r="2" spans="1:19" ht="15">
      <c r="A2" s="67" t="s">
        <v>18</v>
      </c>
      <c r="B2" s="67"/>
      <c r="C2" s="67"/>
      <c r="D2" s="67"/>
      <c r="E2" s="67"/>
      <c r="F2" s="67"/>
      <c r="G2" s="2"/>
    </row>
    <row r="3" spans="1:19" ht="15" customHeight="1">
      <c r="A3" s="68" t="s">
        <v>101</v>
      </c>
      <c r="B3" s="68"/>
      <c r="C3" s="68"/>
      <c r="D3" s="68"/>
      <c r="E3" s="68"/>
      <c r="F3" s="68"/>
      <c r="G3" s="32"/>
    </row>
    <row r="4" spans="1:19" ht="15.75">
      <c r="A4" s="69" t="s">
        <v>104</v>
      </c>
      <c r="B4" s="69"/>
      <c r="C4" s="69"/>
      <c r="D4" s="69"/>
      <c r="E4" s="69"/>
      <c r="F4" s="69"/>
      <c r="G4" s="1"/>
    </row>
    <row r="5" spans="1:19" s="1" customFormat="1" ht="6.75" customHeight="1" thickBot="1">
      <c r="A5" s="3"/>
      <c r="B5" s="3"/>
      <c r="C5" s="3"/>
      <c r="D5" s="3"/>
      <c r="E5" s="3"/>
      <c r="F5" s="3"/>
    </row>
    <row r="6" spans="1:19" ht="15" customHeight="1">
      <c r="A6" s="70" t="s">
        <v>0</v>
      </c>
      <c r="B6" s="72" t="s">
        <v>39</v>
      </c>
      <c r="C6" s="72" t="s">
        <v>40</v>
      </c>
      <c r="D6" s="72" t="s">
        <v>11</v>
      </c>
      <c r="E6" s="76" t="s">
        <v>42</v>
      </c>
      <c r="F6" s="78" t="s">
        <v>91</v>
      </c>
      <c r="G6" s="75"/>
      <c r="H6" s="78" t="s">
        <v>93</v>
      </c>
      <c r="I6" s="75"/>
      <c r="J6" s="78" t="s">
        <v>94</v>
      </c>
      <c r="K6" s="75"/>
      <c r="L6" s="78" t="s">
        <v>95</v>
      </c>
      <c r="M6" s="75"/>
      <c r="N6" s="78" t="s">
        <v>97</v>
      </c>
      <c r="O6" s="75"/>
      <c r="P6" s="78" t="s">
        <v>96</v>
      </c>
      <c r="Q6" s="75"/>
      <c r="R6" s="78" t="s">
        <v>98</v>
      </c>
      <c r="S6" s="75"/>
    </row>
    <row r="7" spans="1:19" ht="38.25">
      <c r="A7" s="71"/>
      <c r="B7" s="73"/>
      <c r="C7" s="73"/>
      <c r="D7" s="73"/>
      <c r="E7" s="77"/>
      <c r="F7" s="39" t="s">
        <v>41</v>
      </c>
      <c r="G7" s="37" t="s">
        <v>43</v>
      </c>
      <c r="H7" s="39" t="s">
        <v>41</v>
      </c>
      <c r="I7" s="37" t="s">
        <v>43</v>
      </c>
      <c r="J7" s="39" t="s">
        <v>41</v>
      </c>
      <c r="K7" s="37" t="s">
        <v>43</v>
      </c>
      <c r="L7" s="39" t="s">
        <v>41</v>
      </c>
      <c r="M7" s="37" t="s">
        <v>43</v>
      </c>
      <c r="N7" s="39" t="s">
        <v>41</v>
      </c>
      <c r="O7" s="37" t="s">
        <v>43</v>
      </c>
      <c r="P7" s="39" t="s">
        <v>41</v>
      </c>
      <c r="Q7" s="37" t="s">
        <v>43</v>
      </c>
      <c r="R7" s="39" t="s">
        <v>41</v>
      </c>
      <c r="S7" s="37" t="s">
        <v>43</v>
      </c>
    </row>
    <row r="8" spans="1:19">
      <c r="A8" s="71"/>
      <c r="B8" s="73"/>
      <c r="C8" s="73"/>
      <c r="D8" s="73"/>
      <c r="E8" s="4" t="s">
        <v>44</v>
      </c>
      <c r="F8" s="40"/>
      <c r="G8" s="5" t="s">
        <v>45</v>
      </c>
      <c r="H8" s="40"/>
      <c r="I8" s="5" t="s">
        <v>45</v>
      </c>
      <c r="J8" s="40"/>
      <c r="K8" s="5" t="s">
        <v>45</v>
      </c>
      <c r="L8" s="40"/>
      <c r="M8" s="5" t="s">
        <v>45</v>
      </c>
      <c r="N8" s="40"/>
      <c r="O8" s="5" t="s">
        <v>45</v>
      </c>
      <c r="P8" s="40"/>
      <c r="Q8" s="5" t="s">
        <v>45</v>
      </c>
      <c r="R8" s="40"/>
      <c r="S8" s="5" t="s">
        <v>45</v>
      </c>
    </row>
    <row r="9" spans="1:19" ht="15" thickBot="1">
      <c r="A9" s="6">
        <v>1</v>
      </c>
      <c r="B9" s="34">
        <v>2</v>
      </c>
      <c r="C9" s="7">
        <v>3</v>
      </c>
      <c r="D9" s="7">
        <v>4</v>
      </c>
      <c r="E9" s="8">
        <v>5</v>
      </c>
      <c r="F9" s="41">
        <v>6</v>
      </c>
      <c r="G9" s="9">
        <v>7</v>
      </c>
      <c r="H9" s="41">
        <v>6</v>
      </c>
      <c r="I9" s="9">
        <v>7</v>
      </c>
      <c r="J9" s="41">
        <v>6</v>
      </c>
      <c r="K9" s="9">
        <v>7</v>
      </c>
      <c r="L9" s="41">
        <v>6</v>
      </c>
      <c r="M9" s="9">
        <v>7</v>
      </c>
      <c r="N9" s="41">
        <v>6</v>
      </c>
      <c r="O9" s="9">
        <v>7</v>
      </c>
      <c r="P9" s="41">
        <v>6</v>
      </c>
      <c r="Q9" s="9">
        <v>7</v>
      </c>
      <c r="R9" s="41">
        <v>6</v>
      </c>
      <c r="S9" s="9">
        <v>7</v>
      </c>
    </row>
    <row r="10" spans="1:19" ht="15">
      <c r="A10" s="10" t="s">
        <v>1</v>
      </c>
      <c r="B10" s="16" t="s">
        <v>46</v>
      </c>
      <c r="C10" s="74" t="s">
        <v>47</v>
      </c>
      <c r="D10" s="74"/>
      <c r="E10" s="63"/>
      <c r="F10" s="78"/>
      <c r="G10" s="75"/>
      <c r="H10" s="78"/>
      <c r="I10" s="75"/>
      <c r="J10" s="78"/>
      <c r="K10" s="75"/>
      <c r="L10" s="78"/>
      <c r="M10" s="75"/>
      <c r="N10" s="78"/>
      <c r="O10" s="75"/>
      <c r="P10" s="78"/>
      <c r="Q10" s="75"/>
      <c r="R10" s="78"/>
      <c r="S10" s="75"/>
    </row>
    <row r="11" spans="1:19">
      <c r="A11" s="12" t="s">
        <v>1</v>
      </c>
      <c r="B11" s="24" t="s">
        <v>83</v>
      </c>
      <c r="C11" s="17" t="s">
        <v>48</v>
      </c>
      <c r="D11" s="19" t="s">
        <v>49</v>
      </c>
      <c r="E11" s="14"/>
      <c r="F11" s="45">
        <v>0</v>
      </c>
      <c r="G11" s="46">
        <f>E11*F11</f>
        <v>0</v>
      </c>
      <c r="H11" s="47">
        <v>0.308</v>
      </c>
      <c r="I11" s="46">
        <f>E11*H11</f>
        <v>0</v>
      </c>
      <c r="J11" s="45">
        <v>0</v>
      </c>
      <c r="K11" s="46">
        <f>E11*J11</f>
        <v>0</v>
      </c>
      <c r="L11" s="48">
        <v>0.14699999999999999</v>
      </c>
      <c r="M11" s="46">
        <f>E11*L11</f>
        <v>0</v>
      </c>
      <c r="N11" s="45">
        <v>0</v>
      </c>
      <c r="O11" s="46">
        <f>E11*N11</f>
        <v>0</v>
      </c>
      <c r="P11" s="48">
        <v>8.4000000000000005E-2</v>
      </c>
      <c r="Q11" s="46">
        <f>E11*P11</f>
        <v>0</v>
      </c>
      <c r="R11" s="48">
        <f>F11+H11+J11+L11+N11+P11</f>
        <v>0.53899999999999992</v>
      </c>
      <c r="S11" s="46">
        <f>E11*R11</f>
        <v>0</v>
      </c>
    </row>
    <row r="12" spans="1:19" ht="24">
      <c r="A12" s="12" t="s">
        <v>2</v>
      </c>
      <c r="B12" s="24" t="s">
        <v>50</v>
      </c>
      <c r="C12" s="17" t="s">
        <v>16</v>
      </c>
      <c r="D12" s="19" t="s">
        <v>13</v>
      </c>
      <c r="E12" s="14"/>
      <c r="F12" s="45">
        <v>1353</v>
      </c>
      <c r="G12" s="46">
        <f t="shared" ref="G12" si="0">E12*F12</f>
        <v>0</v>
      </c>
      <c r="H12" s="45">
        <v>0</v>
      </c>
      <c r="I12" s="46">
        <f t="shared" ref="I12" si="1">E12*H12</f>
        <v>0</v>
      </c>
      <c r="J12" s="45">
        <v>0</v>
      </c>
      <c r="K12" s="46">
        <f t="shared" ref="K12" si="2">E12*J12</f>
        <v>0</v>
      </c>
      <c r="L12" s="45">
        <v>0</v>
      </c>
      <c r="M12" s="46">
        <f t="shared" ref="M12" si="3">E12*L12</f>
        <v>0</v>
      </c>
      <c r="N12" s="45">
        <v>0</v>
      </c>
      <c r="O12" s="46">
        <f t="shared" ref="O12" si="4">E12*N12</f>
        <v>0</v>
      </c>
      <c r="P12" s="45">
        <v>0</v>
      </c>
      <c r="Q12" s="46">
        <f t="shared" ref="Q12" si="5">E12*P12</f>
        <v>0</v>
      </c>
      <c r="R12" s="45">
        <f t="shared" ref="R12:R16" si="6">F12+H12+J12+L12+N12+P12</f>
        <v>1353</v>
      </c>
      <c r="S12" s="46">
        <f t="shared" ref="S12" si="7">E12*R12</f>
        <v>0</v>
      </c>
    </row>
    <row r="13" spans="1:19" ht="24">
      <c r="A13" s="12" t="s">
        <v>3</v>
      </c>
      <c r="B13" s="24" t="s">
        <v>50</v>
      </c>
      <c r="C13" s="17" t="s">
        <v>17</v>
      </c>
      <c r="D13" s="19" t="s">
        <v>13</v>
      </c>
      <c r="E13" s="14"/>
      <c r="F13" s="45">
        <v>0</v>
      </c>
      <c r="G13" s="46">
        <f t="shared" ref="G13:G14" si="8">E13*F13</f>
        <v>0</v>
      </c>
      <c r="H13" s="45">
        <v>0</v>
      </c>
      <c r="I13" s="46">
        <f t="shared" ref="I13:I14" si="9">E13*H13</f>
        <v>0</v>
      </c>
      <c r="J13" s="45">
        <v>735</v>
      </c>
      <c r="K13" s="46">
        <f t="shared" ref="K13:K14" si="10">E13*J13</f>
        <v>0</v>
      </c>
      <c r="L13" s="45">
        <v>600</v>
      </c>
      <c r="M13" s="46">
        <f t="shared" ref="M13:M14" si="11">E13*L13</f>
        <v>0</v>
      </c>
      <c r="N13" s="45">
        <v>740</v>
      </c>
      <c r="O13" s="46">
        <f t="shared" ref="O13:O14" si="12">E13*N13</f>
        <v>0</v>
      </c>
      <c r="P13" s="45">
        <v>0</v>
      </c>
      <c r="Q13" s="46">
        <f t="shared" ref="Q13:Q14" si="13">E13*P13</f>
        <v>0</v>
      </c>
      <c r="R13" s="45">
        <f t="shared" si="6"/>
        <v>2075</v>
      </c>
      <c r="S13" s="46">
        <f t="shared" ref="S13:S16" si="14">E13*R13</f>
        <v>0</v>
      </c>
    </row>
    <row r="14" spans="1:19" ht="24">
      <c r="A14" s="12" t="s">
        <v>4</v>
      </c>
      <c r="B14" s="24" t="s">
        <v>50</v>
      </c>
      <c r="C14" s="17" t="s">
        <v>19</v>
      </c>
      <c r="D14" s="19" t="s">
        <v>13</v>
      </c>
      <c r="E14" s="14"/>
      <c r="F14" s="45">
        <v>0</v>
      </c>
      <c r="G14" s="46">
        <f t="shared" si="8"/>
        <v>0</v>
      </c>
      <c r="H14" s="45">
        <v>270</v>
      </c>
      <c r="I14" s="46">
        <f t="shared" si="9"/>
        <v>0</v>
      </c>
      <c r="J14" s="45">
        <v>0</v>
      </c>
      <c r="K14" s="46">
        <f t="shared" si="10"/>
        <v>0</v>
      </c>
      <c r="L14" s="45">
        <v>0</v>
      </c>
      <c r="M14" s="46">
        <f t="shared" si="11"/>
        <v>0</v>
      </c>
      <c r="N14" s="45">
        <v>0</v>
      </c>
      <c r="O14" s="46">
        <f t="shared" si="12"/>
        <v>0</v>
      </c>
      <c r="P14" s="45">
        <v>0</v>
      </c>
      <c r="Q14" s="46">
        <f t="shared" si="13"/>
        <v>0</v>
      </c>
      <c r="R14" s="45">
        <f t="shared" si="6"/>
        <v>270</v>
      </c>
      <c r="S14" s="46">
        <f t="shared" si="14"/>
        <v>0</v>
      </c>
    </row>
    <row r="15" spans="1:19" ht="24">
      <c r="A15" s="12" t="s">
        <v>5</v>
      </c>
      <c r="B15" s="24" t="s">
        <v>50</v>
      </c>
      <c r="C15" s="33" t="s">
        <v>20</v>
      </c>
      <c r="D15" s="19" t="s">
        <v>57</v>
      </c>
      <c r="E15" s="14"/>
      <c r="F15" s="45">
        <v>18.7</v>
      </c>
      <c r="G15" s="46">
        <f t="shared" ref="G15:G16" si="15">E15*F15</f>
        <v>0</v>
      </c>
      <c r="H15" s="45">
        <v>8</v>
      </c>
      <c r="I15" s="46">
        <f t="shared" ref="I15:I16" si="16">E15*H15</f>
        <v>0</v>
      </c>
      <c r="J15" s="45">
        <v>13.3</v>
      </c>
      <c r="K15" s="46">
        <f t="shared" ref="K15:K16" si="17">E15*J15</f>
        <v>0</v>
      </c>
      <c r="L15" s="45">
        <v>15.2</v>
      </c>
      <c r="M15" s="46">
        <f t="shared" ref="M15:M16" si="18">E15*L15</f>
        <v>0</v>
      </c>
      <c r="N15" s="45">
        <v>8</v>
      </c>
      <c r="O15" s="46">
        <f t="shared" ref="O15:O16" si="19">E15*N15</f>
        <v>0</v>
      </c>
      <c r="P15" s="45">
        <v>0</v>
      </c>
      <c r="Q15" s="46">
        <f t="shared" ref="Q15:Q16" si="20">E15*P15</f>
        <v>0</v>
      </c>
      <c r="R15" s="45">
        <f t="shared" si="6"/>
        <v>63.2</v>
      </c>
      <c r="S15" s="46">
        <f t="shared" si="14"/>
        <v>0</v>
      </c>
    </row>
    <row r="16" spans="1:19" ht="24.75" thickBot="1">
      <c r="A16" s="21" t="s">
        <v>6</v>
      </c>
      <c r="B16" s="30" t="s">
        <v>53</v>
      </c>
      <c r="C16" s="13" t="s">
        <v>22</v>
      </c>
      <c r="D16" s="31" t="s">
        <v>52</v>
      </c>
      <c r="E16" s="25"/>
      <c r="F16" s="45">
        <v>0</v>
      </c>
      <c r="G16" s="46">
        <f t="shared" si="15"/>
        <v>0</v>
      </c>
      <c r="H16" s="45">
        <v>202.5</v>
      </c>
      <c r="I16" s="46">
        <f t="shared" si="16"/>
        <v>0</v>
      </c>
      <c r="J16" s="45">
        <v>0</v>
      </c>
      <c r="K16" s="46">
        <f t="shared" si="17"/>
        <v>0</v>
      </c>
      <c r="L16" s="45">
        <v>45.88</v>
      </c>
      <c r="M16" s="46">
        <f t="shared" si="18"/>
        <v>0</v>
      </c>
      <c r="N16" s="45">
        <v>0</v>
      </c>
      <c r="O16" s="46">
        <f t="shared" si="19"/>
        <v>0</v>
      </c>
      <c r="P16" s="45">
        <v>0</v>
      </c>
      <c r="Q16" s="46">
        <f t="shared" si="20"/>
        <v>0</v>
      </c>
      <c r="R16" s="45">
        <f t="shared" si="6"/>
        <v>248.38</v>
      </c>
      <c r="S16" s="46">
        <f t="shared" si="14"/>
        <v>0</v>
      </c>
    </row>
    <row r="17" spans="1:19" ht="15.75" thickBot="1">
      <c r="A17" s="65" t="s">
        <v>54</v>
      </c>
      <c r="B17" s="66"/>
      <c r="C17" s="66"/>
      <c r="D17" s="66"/>
      <c r="E17" s="66"/>
      <c r="F17" s="49"/>
      <c r="G17" s="50">
        <f>SUM(G11:G16)</f>
        <v>0</v>
      </c>
      <c r="H17" s="49"/>
      <c r="I17" s="50">
        <f>SUM(I11:I16)</f>
        <v>0</v>
      </c>
      <c r="J17" s="49"/>
      <c r="K17" s="50">
        <f>SUM(K11:K16)</f>
        <v>0</v>
      </c>
      <c r="L17" s="49"/>
      <c r="M17" s="50">
        <f>SUM(M11:M16)</f>
        <v>0</v>
      </c>
      <c r="N17" s="49"/>
      <c r="O17" s="50">
        <f>SUM(O11:O16)</f>
        <v>0</v>
      </c>
      <c r="P17" s="49"/>
      <c r="Q17" s="50">
        <f>SUM(Q11:Q16)</f>
        <v>0</v>
      </c>
      <c r="R17" s="49"/>
      <c r="S17" s="50">
        <f>SUM(S11:S16)</f>
        <v>0</v>
      </c>
    </row>
    <row r="18" spans="1:19" ht="15">
      <c r="A18" s="15" t="s">
        <v>2</v>
      </c>
      <c r="B18" s="16" t="s">
        <v>46</v>
      </c>
      <c r="C18" s="63" t="s">
        <v>55</v>
      </c>
      <c r="D18" s="64"/>
      <c r="E18" s="64"/>
      <c r="F18" s="79"/>
      <c r="G18" s="80"/>
      <c r="H18" s="79"/>
      <c r="I18" s="80"/>
      <c r="J18" s="79"/>
      <c r="K18" s="80"/>
      <c r="L18" s="79"/>
      <c r="M18" s="80"/>
      <c r="N18" s="79"/>
      <c r="O18" s="80"/>
      <c r="P18" s="79"/>
      <c r="Q18" s="80"/>
      <c r="R18" s="79"/>
      <c r="S18" s="80"/>
    </row>
    <row r="19" spans="1:19" ht="25.5">
      <c r="A19" s="12" t="s">
        <v>7</v>
      </c>
      <c r="B19" s="24" t="s">
        <v>56</v>
      </c>
      <c r="C19" s="43" t="s">
        <v>23</v>
      </c>
      <c r="D19" s="44" t="s">
        <v>99</v>
      </c>
      <c r="E19" s="57"/>
      <c r="F19" s="45">
        <v>0</v>
      </c>
      <c r="G19" s="46">
        <f t="shared" ref="G19:G21" si="21">E19*F19</f>
        <v>0</v>
      </c>
      <c r="H19" s="45">
        <v>288</v>
      </c>
      <c r="I19" s="46">
        <f t="shared" ref="I19:I21" si="22">E19*H19</f>
        <v>0</v>
      </c>
      <c r="J19" s="45">
        <v>0</v>
      </c>
      <c r="K19" s="46">
        <f t="shared" ref="K19:K21" si="23">E19*J19</f>
        <v>0</v>
      </c>
      <c r="L19" s="45">
        <v>74.2</v>
      </c>
      <c r="M19" s="46">
        <f t="shared" ref="M19:M21" si="24">E19*L19</f>
        <v>0</v>
      </c>
      <c r="N19" s="45">
        <v>0</v>
      </c>
      <c r="O19" s="46">
        <f t="shared" ref="O19:O21" si="25">E19*N19</f>
        <v>0</v>
      </c>
      <c r="P19" s="45">
        <v>91.5</v>
      </c>
      <c r="Q19" s="46">
        <f t="shared" ref="Q19:Q21" si="26">E19*P19</f>
        <v>0</v>
      </c>
      <c r="R19" s="45">
        <f t="shared" ref="R19:R21" si="27">F19+H19+J19+L19+N19+P19</f>
        <v>453.7</v>
      </c>
      <c r="S19" s="46">
        <f t="shared" ref="S19:S21" si="28">E19*R19</f>
        <v>0</v>
      </c>
    </row>
    <row r="20" spans="1:19" ht="25.5">
      <c r="A20" s="12" t="s">
        <v>8</v>
      </c>
      <c r="B20" s="24" t="s">
        <v>56</v>
      </c>
      <c r="C20" s="43" t="s">
        <v>103</v>
      </c>
      <c r="D20" s="44" t="s">
        <v>12</v>
      </c>
      <c r="E20" s="57"/>
      <c r="F20" s="45">
        <v>0</v>
      </c>
      <c r="G20" s="46">
        <f t="shared" si="21"/>
        <v>0</v>
      </c>
      <c r="H20" s="45">
        <v>1125</v>
      </c>
      <c r="I20" s="46">
        <f t="shared" si="22"/>
        <v>0</v>
      </c>
      <c r="J20" s="45">
        <v>0</v>
      </c>
      <c r="K20" s="46">
        <f t="shared" si="23"/>
        <v>0</v>
      </c>
      <c r="L20" s="45">
        <v>555.5</v>
      </c>
      <c r="M20" s="46">
        <f t="shared" si="24"/>
        <v>0</v>
      </c>
      <c r="N20" s="45">
        <v>0</v>
      </c>
      <c r="O20" s="46">
        <f t="shared" si="25"/>
        <v>0</v>
      </c>
      <c r="P20" s="45">
        <v>0</v>
      </c>
      <c r="Q20" s="46">
        <f t="shared" si="26"/>
        <v>0</v>
      </c>
      <c r="R20" s="45">
        <f t="shared" si="27"/>
        <v>1680.5</v>
      </c>
      <c r="S20" s="46">
        <f t="shared" si="28"/>
        <v>0</v>
      </c>
    </row>
    <row r="21" spans="1:19" ht="26.25" thickBot="1">
      <c r="A21" s="12" t="s">
        <v>9</v>
      </c>
      <c r="B21" s="24" t="s">
        <v>58</v>
      </c>
      <c r="C21" s="43" t="s">
        <v>100</v>
      </c>
      <c r="D21" s="44" t="s">
        <v>99</v>
      </c>
      <c r="E21" s="57"/>
      <c r="F21" s="45">
        <v>0</v>
      </c>
      <c r="G21" s="46">
        <f t="shared" si="21"/>
        <v>0</v>
      </c>
      <c r="H21" s="45">
        <v>450</v>
      </c>
      <c r="I21" s="46">
        <f t="shared" si="22"/>
        <v>0</v>
      </c>
      <c r="J21" s="45">
        <v>0</v>
      </c>
      <c r="K21" s="46">
        <f t="shared" si="23"/>
        <v>0</v>
      </c>
      <c r="L21" s="45">
        <v>266.68</v>
      </c>
      <c r="M21" s="46">
        <f t="shared" si="24"/>
        <v>0</v>
      </c>
      <c r="N21" s="45">
        <v>0</v>
      </c>
      <c r="O21" s="46">
        <f t="shared" si="25"/>
        <v>0</v>
      </c>
      <c r="P21" s="45">
        <v>82.3</v>
      </c>
      <c r="Q21" s="46">
        <f t="shared" si="26"/>
        <v>0</v>
      </c>
      <c r="R21" s="45">
        <f t="shared" si="27"/>
        <v>798.98</v>
      </c>
      <c r="S21" s="46">
        <f t="shared" si="28"/>
        <v>0</v>
      </c>
    </row>
    <row r="22" spans="1:19" ht="15.75" thickBot="1">
      <c r="A22" s="65" t="s">
        <v>59</v>
      </c>
      <c r="B22" s="66"/>
      <c r="C22" s="66"/>
      <c r="D22" s="66"/>
      <c r="E22" s="66"/>
      <c r="F22" s="51"/>
      <c r="G22" s="50">
        <f>SUM(G19:G21)</f>
        <v>0</v>
      </c>
      <c r="H22" s="51"/>
      <c r="I22" s="50">
        <f>SUM(I19:I21)</f>
        <v>0</v>
      </c>
      <c r="J22" s="51"/>
      <c r="K22" s="50">
        <f>SUM(K19:K21)</f>
        <v>0</v>
      </c>
      <c r="L22" s="51"/>
      <c r="M22" s="50">
        <f>SUM(M19:M21)</f>
        <v>0</v>
      </c>
      <c r="N22" s="51"/>
      <c r="O22" s="50">
        <f>SUM(O19:O21)</f>
        <v>0</v>
      </c>
      <c r="P22" s="51"/>
      <c r="Q22" s="50">
        <f>SUM(Q19:Q21)</f>
        <v>0</v>
      </c>
      <c r="R22" s="51"/>
      <c r="S22" s="50">
        <f>SUM(S19:S21)</f>
        <v>0</v>
      </c>
    </row>
    <row r="23" spans="1:19" ht="15">
      <c r="A23" s="18" t="s">
        <v>3</v>
      </c>
      <c r="B23" s="11" t="s">
        <v>60</v>
      </c>
      <c r="C23" s="63" t="s">
        <v>86</v>
      </c>
      <c r="D23" s="64"/>
      <c r="E23" s="64"/>
      <c r="F23" s="79"/>
      <c r="G23" s="80"/>
      <c r="H23" s="79"/>
      <c r="I23" s="80"/>
      <c r="J23" s="79"/>
      <c r="K23" s="80"/>
      <c r="L23" s="79"/>
      <c r="M23" s="80"/>
      <c r="N23" s="79"/>
      <c r="O23" s="80"/>
      <c r="P23" s="79"/>
      <c r="Q23" s="80"/>
      <c r="R23" s="79"/>
      <c r="S23" s="80"/>
    </row>
    <row r="24" spans="1:19" ht="24">
      <c r="A24" s="12" t="s">
        <v>10</v>
      </c>
      <c r="B24" s="24" t="s">
        <v>61</v>
      </c>
      <c r="C24" s="17" t="s">
        <v>35</v>
      </c>
      <c r="D24" s="19" t="s">
        <v>51</v>
      </c>
      <c r="E24" s="20"/>
      <c r="F24" s="45">
        <v>0</v>
      </c>
      <c r="G24" s="46">
        <f t="shared" ref="G24:G28" si="29">E24*F24</f>
        <v>0</v>
      </c>
      <c r="H24" s="45">
        <v>1</v>
      </c>
      <c r="I24" s="46">
        <f t="shared" ref="I24:I28" si="30">E24*H24</f>
        <v>0</v>
      </c>
      <c r="J24" s="45">
        <v>0</v>
      </c>
      <c r="K24" s="46">
        <f t="shared" ref="K24:K28" si="31">E24*J24</f>
        <v>0</v>
      </c>
      <c r="L24" s="45">
        <v>0</v>
      </c>
      <c r="M24" s="46">
        <f t="shared" ref="M24:M28" si="32">E24*L24</f>
        <v>0</v>
      </c>
      <c r="N24" s="45">
        <v>0</v>
      </c>
      <c r="O24" s="46">
        <f t="shared" ref="O24:O28" si="33">E24*N24</f>
        <v>0</v>
      </c>
      <c r="P24" s="45">
        <v>0</v>
      </c>
      <c r="Q24" s="46">
        <f t="shared" ref="Q24:Q28" si="34">E24*P24</f>
        <v>0</v>
      </c>
      <c r="R24" s="45">
        <f t="shared" ref="R24:R28" si="35">F24+H24+J24+L24+N24+P24</f>
        <v>1</v>
      </c>
      <c r="S24" s="46">
        <f t="shared" ref="S24:S28" si="36">E24*R24</f>
        <v>0</v>
      </c>
    </row>
    <row r="25" spans="1:19" ht="24">
      <c r="A25" s="56" t="s">
        <v>24</v>
      </c>
      <c r="B25" s="24" t="s">
        <v>61</v>
      </c>
      <c r="C25" s="17" t="s">
        <v>37</v>
      </c>
      <c r="D25" s="19" t="s">
        <v>51</v>
      </c>
      <c r="E25" s="22"/>
      <c r="F25" s="45">
        <v>0</v>
      </c>
      <c r="G25" s="46">
        <f t="shared" si="29"/>
        <v>0</v>
      </c>
      <c r="H25" s="45">
        <v>0</v>
      </c>
      <c r="I25" s="46">
        <f t="shared" si="30"/>
        <v>0</v>
      </c>
      <c r="J25" s="45">
        <v>0</v>
      </c>
      <c r="K25" s="46">
        <f t="shared" si="31"/>
        <v>0</v>
      </c>
      <c r="L25" s="45">
        <v>1</v>
      </c>
      <c r="M25" s="46">
        <f t="shared" si="32"/>
        <v>0</v>
      </c>
      <c r="N25" s="45">
        <v>0</v>
      </c>
      <c r="O25" s="46">
        <f t="shared" si="33"/>
        <v>0</v>
      </c>
      <c r="P25" s="45">
        <v>0</v>
      </c>
      <c r="Q25" s="46">
        <f t="shared" si="34"/>
        <v>0</v>
      </c>
      <c r="R25" s="45">
        <f t="shared" si="35"/>
        <v>1</v>
      </c>
      <c r="S25" s="46">
        <f t="shared" si="36"/>
        <v>0</v>
      </c>
    </row>
    <row r="26" spans="1:19" ht="36">
      <c r="A26" s="56" t="s">
        <v>25</v>
      </c>
      <c r="B26" s="24" t="s">
        <v>61</v>
      </c>
      <c r="C26" s="17" t="s">
        <v>102</v>
      </c>
      <c r="D26" s="19" t="s">
        <v>51</v>
      </c>
      <c r="E26" s="14"/>
      <c r="F26" s="45">
        <v>2</v>
      </c>
      <c r="G26" s="46">
        <f t="shared" si="29"/>
        <v>0</v>
      </c>
      <c r="H26" s="45">
        <v>0</v>
      </c>
      <c r="I26" s="46">
        <f t="shared" si="30"/>
        <v>0</v>
      </c>
      <c r="J26" s="45">
        <v>0</v>
      </c>
      <c r="K26" s="46">
        <f t="shared" si="31"/>
        <v>0</v>
      </c>
      <c r="L26" s="45">
        <v>0</v>
      </c>
      <c r="M26" s="46">
        <f t="shared" si="32"/>
        <v>0</v>
      </c>
      <c r="N26" s="45">
        <v>0</v>
      </c>
      <c r="O26" s="46">
        <f t="shared" si="33"/>
        <v>0</v>
      </c>
      <c r="P26" s="45">
        <v>0</v>
      </c>
      <c r="Q26" s="46">
        <f t="shared" si="34"/>
        <v>0</v>
      </c>
      <c r="R26" s="45">
        <f t="shared" si="35"/>
        <v>2</v>
      </c>
      <c r="S26" s="46">
        <f t="shared" si="36"/>
        <v>0</v>
      </c>
    </row>
    <row r="27" spans="1:19">
      <c r="A27" s="56" t="s">
        <v>29</v>
      </c>
      <c r="B27" s="24" t="s">
        <v>89</v>
      </c>
      <c r="C27" s="17" t="s">
        <v>38</v>
      </c>
      <c r="D27" s="19" t="s">
        <v>51</v>
      </c>
      <c r="E27" s="14"/>
      <c r="F27" s="45">
        <v>0</v>
      </c>
      <c r="G27" s="46">
        <f t="shared" si="29"/>
        <v>0</v>
      </c>
      <c r="H27" s="45">
        <v>0</v>
      </c>
      <c r="I27" s="46">
        <f t="shared" si="30"/>
        <v>0</v>
      </c>
      <c r="J27" s="45">
        <v>0</v>
      </c>
      <c r="K27" s="46">
        <f t="shared" si="31"/>
        <v>0</v>
      </c>
      <c r="L27" s="45">
        <v>0</v>
      </c>
      <c r="M27" s="46">
        <f t="shared" si="32"/>
        <v>0</v>
      </c>
      <c r="N27" s="45">
        <v>18</v>
      </c>
      <c r="O27" s="46">
        <f t="shared" si="33"/>
        <v>0</v>
      </c>
      <c r="P27" s="45">
        <v>0</v>
      </c>
      <c r="Q27" s="46">
        <f t="shared" si="34"/>
        <v>0</v>
      </c>
      <c r="R27" s="45">
        <f t="shared" si="35"/>
        <v>18</v>
      </c>
      <c r="S27" s="46">
        <f t="shared" si="36"/>
        <v>0</v>
      </c>
    </row>
    <row r="28" spans="1:19" ht="15" thickBot="1">
      <c r="A28" s="56" t="s">
        <v>30</v>
      </c>
      <c r="B28" s="24" t="s">
        <v>89</v>
      </c>
      <c r="C28" s="17" t="s">
        <v>34</v>
      </c>
      <c r="D28" s="19" t="s">
        <v>12</v>
      </c>
      <c r="E28" s="14"/>
      <c r="F28" s="45">
        <v>0</v>
      </c>
      <c r="G28" s="46">
        <f t="shared" si="29"/>
        <v>0</v>
      </c>
      <c r="H28" s="45">
        <v>546</v>
      </c>
      <c r="I28" s="46">
        <f t="shared" si="30"/>
        <v>0</v>
      </c>
      <c r="J28" s="45">
        <v>0</v>
      </c>
      <c r="K28" s="46">
        <f t="shared" si="31"/>
        <v>0</v>
      </c>
      <c r="L28" s="45">
        <v>142.80000000000001</v>
      </c>
      <c r="M28" s="46">
        <f t="shared" si="32"/>
        <v>0</v>
      </c>
      <c r="N28" s="45">
        <v>432</v>
      </c>
      <c r="O28" s="46">
        <f t="shared" si="33"/>
        <v>0</v>
      </c>
      <c r="P28" s="45">
        <v>0</v>
      </c>
      <c r="Q28" s="46">
        <f t="shared" si="34"/>
        <v>0</v>
      </c>
      <c r="R28" s="45">
        <f t="shared" si="35"/>
        <v>1120.8</v>
      </c>
      <c r="S28" s="46">
        <f t="shared" si="36"/>
        <v>0</v>
      </c>
    </row>
    <row r="29" spans="1:19" ht="15.75" thickBot="1">
      <c r="A29" s="65" t="s">
        <v>90</v>
      </c>
      <c r="B29" s="66"/>
      <c r="C29" s="66"/>
      <c r="D29" s="66"/>
      <c r="E29" s="66"/>
      <c r="F29" s="51"/>
      <c r="G29" s="50">
        <f>SUM(G24:G28)</f>
        <v>0</v>
      </c>
      <c r="H29" s="51"/>
      <c r="I29" s="50">
        <f>SUM(I24:I28)</f>
        <v>0</v>
      </c>
      <c r="J29" s="51"/>
      <c r="K29" s="50">
        <f>SUM(K24:K28)</f>
        <v>0</v>
      </c>
      <c r="L29" s="51"/>
      <c r="M29" s="50">
        <f>SUM(M24:M28)</f>
        <v>0</v>
      </c>
      <c r="N29" s="51"/>
      <c r="O29" s="50">
        <f>SUM(O24:O28)</f>
        <v>0</v>
      </c>
      <c r="P29" s="51"/>
      <c r="Q29" s="50">
        <f>SUM(Q24:Q28)</f>
        <v>0</v>
      </c>
      <c r="R29" s="51"/>
      <c r="S29" s="50">
        <f>SUM(S24:S28)</f>
        <v>0</v>
      </c>
    </row>
    <row r="30" spans="1:19" ht="15.75" thickBot="1">
      <c r="A30" s="10" t="s">
        <v>4</v>
      </c>
      <c r="B30" s="16" t="s">
        <v>62</v>
      </c>
      <c r="C30" s="63" t="s">
        <v>63</v>
      </c>
      <c r="D30" s="64"/>
      <c r="E30" s="64"/>
      <c r="F30" s="81"/>
      <c r="G30" s="82"/>
      <c r="H30" s="81"/>
      <c r="I30" s="82"/>
      <c r="J30" s="81"/>
      <c r="K30" s="82"/>
      <c r="L30" s="81"/>
      <c r="M30" s="82"/>
      <c r="N30" s="81"/>
      <c r="O30" s="82"/>
      <c r="P30" s="81"/>
      <c r="Q30" s="82"/>
      <c r="R30" s="81"/>
      <c r="S30" s="82"/>
    </row>
    <row r="31" spans="1:19" ht="24.75" thickBot="1">
      <c r="A31" s="12" t="s">
        <v>31</v>
      </c>
      <c r="B31" s="24" t="s">
        <v>69</v>
      </c>
      <c r="C31" s="17" t="s">
        <v>28</v>
      </c>
      <c r="D31" s="19" t="s">
        <v>12</v>
      </c>
      <c r="E31" s="14"/>
      <c r="F31" s="45">
        <v>0</v>
      </c>
      <c r="G31" s="46">
        <f t="shared" ref="G31" si="37">E31*F31</f>
        <v>0</v>
      </c>
      <c r="H31" s="45">
        <v>765</v>
      </c>
      <c r="I31" s="46">
        <f t="shared" ref="I31" si="38">E31*H31</f>
        <v>0</v>
      </c>
      <c r="J31" s="45">
        <v>0</v>
      </c>
      <c r="K31" s="46">
        <f t="shared" ref="K31" si="39">E31*J31</f>
        <v>0</v>
      </c>
      <c r="L31" s="45">
        <v>401.9</v>
      </c>
      <c r="M31" s="46">
        <f t="shared" ref="M31" si="40">E31*L31</f>
        <v>0</v>
      </c>
      <c r="N31" s="45">
        <v>0</v>
      </c>
      <c r="O31" s="46">
        <f t="shared" ref="O31" si="41">E31*N31</f>
        <v>0</v>
      </c>
      <c r="P31" s="45">
        <v>207.4</v>
      </c>
      <c r="Q31" s="46">
        <f t="shared" ref="Q31" si="42">E31*P31</f>
        <v>0</v>
      </c>
      <c r="R31" s="45">
        <f>F31+H31+J31+L31+N31+P31</f>
        <v>1374.3000000000002</v>
      </c>
      <c r="S31" s="46">
        <f>E31*R31</f>
        <v>0</v>
      </c>
    </row>
    <row r="32" spans="1:19" ht="15.75" thickBot="1">
      <c r="A32" s="65" t="s">
        <v>71</v>
      </c>
      <c r="B32" s="66"/>
      <c r="C32" s="66"/>
      <c r="D32" s="66"/>
      <c r="E32" s="66"/>
      <c r="F32" s="51"/>
      <c r="G32" s="52">
        <f>SUM(G24:G28)</f>
        <v>0</v>
      </c>
      <c r="H32" s="51"/>
      <c r="I32" s="52">
        <f>SUM(I24:I28)</f>
        <v>0</v>
      </c>
      <c r="J32" s="51"/>
      <c r="K32" s="52">
        <f>SUM(K24:K28)</f>
        <v>0</v>
      </c>
      <c r="L32" s="51"/>
      <c r="M32" s="52">
        <f>SUM(M24:M28)</f>
        <v>0</v>
      </c>
      <c r="N32" s="51"/>
      <c r="O32" s="52">
        <f>SUM(O24:O28)</f>
        <v>0</v>
      </c>
      <c r="P32" s="51"/>
      <c r="Q32" s="52">
        <f>SUM(Q24:Q28)</f>
        <v>0</v>
      </c>
      <c r="R32" s="51"/>
      <c r="S32" s="52">
        <f>SUM(S24:S28)</f>
        <v>0</v>
      </c>
    </row>
    <row r="33" spans="1:19" ht="15">
      <c r="A33" s="10" t="s">
        <v>5</v>
      </c>
      <c r="B33" s="11" t="s">
        <v>62</v>
      </c>
      <c r="C33" s="63" t="s">
        <v>72</v>
      </c>
      <c r="D33" s="64"/>
      <c r="E33" s="64"/>
      <c r="F33" s="42"/>
      <c r="G33" s="53"/>
      <c r="H33" s="42"/>
      <c r="I33" s="53"/>
      <c r="J33" s="42"/>
      <c r="K33" s="53"/>
      <c r="L33" s="42"/>
      <c r="M33" s="53"/>
      <c r="N33" s="42"/>
      <c r="O33" s="53"/>
      <c r="P33" s="42"/>
      <c r="Q33" s="53"/>
      <c r="R33" s="42"/>
      <c r="S33" s="53"/>
    </row>
    <row r="34" spans="1:19" ht="24">
      <c r="A34" s="36" t="s">
        <v>32</v>
      </c>
      <c r="B34" s="24" t="s">
        <v>73</v>
      </c>
      <c r="C34" s="17" t="s">
        <v>27</v>
      </c>
      <c r="D34" s="19" t="s">
        <v>12</v>
      </c>
      <c r="E34" s="14"/>
      <c r="F34" s="45">
        <v>0</v>
      </c>
      <c r="G34" s="46">
        <f t="shared" ref="G34:G39" si="43">E34*F34</f>
        <v>0</v>
      </c>
      <c r="H34" s="45">
        <v>675</v>
      </c>
      <c r="I34" s="46">
        <f t="shared" ref="I34:I39" si="44">E34*H34</f>
        <v>0</v>
      </c>
      <c r="J34" s="45">
        <v>0</v>
      </c>
      <c r="K34" s="46">
        <f t="shared" ref="K34:K39" si="45">E34*J34</f>
        <v>0</v>
      </c>
      <c r="L34" s="45">
        <v>361.5</v>
      </c>
      <c r="M34" s="46">
        <f t="shared" ref="M34:M39" si="46">E34*L34</f>
        <v>0</v>
      </c>
      <c r="N34" s="45">
        <v>0</v>
      </c>
      <c r="O34" s="46">
        <f t="shared" ref="O34:O39" si="47">E34*N34</f>
        <v>0</v>
      </c>
      <c r="P34" s="45">
        <v>183</v>
      </c>
      <c r="Q34" s="46">
        <f t="shared" ref="Q34:Q39" si="48">E34*P34</f>
        <v>0</v>
      </c>
      <c r="R34" s="45">
        <f t="shared" ref="R34:R39" si="49">F34+H34+J34+L34+N34+P34</f>
        <v>1219.5</v>
      </c>
      <c r="S34" s="46">
        <f t="shared" ref="S34:S39" si="50">E34*R34</f>
        <v>0</v>
      </c>
    </row>
    <row r="35" spans="1:19" ht="36">
      <c r="A35" s="36" t="s">
        <v>36</v>
      </c>
      <c r="B35" s="24" t="s">
        <v>73</v>
      </c>
      <c r="C35" s="17" t="s">
        <v>21</v>
      </c>
      <c r="D35" s="19" t="s">
        <v>12</v>
      </c>
      <c r="E35" s="14"/>
      <c r="F35" s="45">
        <v>2513.0500000000002</v>
      </c>
      <c r="G35" s="46">
        <f t="shared" si="43"/>
        <v>0</v>
      </c>
      <c r="H35" s="45">
        <v>0</v>
      </c>
      <c r="I35" s="46">
        <f t="shared" si="44"/>
        <v>0</v>
      </c>
      <c r="J35" s="45">
        <v>699</v>
      </c>
      <c r="K35" s="46">
        <f t="shared" si="45"/>
        <v>0</v>
      </c>
      <c r="L35" s="45">
        <v>657</v>
      </c>
      <c r="M35" s="46">
        <f t="shared" si="46"/>
        <v>0</v>
      </c>
      <c r="N35" s="45">
        <v>450</v>
      </c>
      <c r="O35" s="46">
        <f t="shared" si="47"/>
        <v>0</v>
      </c>
      <c r="P35" s="45">
        <v>0</v>
      </c>
      <c r="Q35" s="46">
        <f t="shared" si="48"/>
        <v>0</v>
      </c>
      <c r="R35" s="45">
        <f t="shared" si="49"/>
        <v>4319.05</v>
      </c>
      <c r="S35" s="46">
        <f t="shared" si="50"/>
        <v>0</v>
      </c>
    </row>
    <row r="36" spans="1:19" ht="27.75" customHeight="1">
      <c r="A36" s="36" t="s">
        <v>64</v>
      </c>
      <c r="B36" s="24" t="s">
        <v>73</v>
      </c>
      <c r="C36" s="17" t="s">
        <v>26</v>
      </c>
      <c r="D36" s="19" t="s">
        <v>12</v>
      </c>
      <c r="E36" s="14"/>
      <c r="F36" s="45">
        <v>402.5</v>
      </c>
      <c r="G36" s="46">
        <f t="shared" si="43"/>
        <v>0</v>
      </c>
      <c r="H36" s="45">
        <v>177.5</v>
      </c>
      <c r="I36" s="46">
        <f t="shared" si="44"/>
        <v>0</v>
      </c>
      <c r="J36" s="45">
        <v>324</v>
      </c>
      <c r="K36" s="46">
        <f t="shared" si="45"/>
        <v>0</v>
      </c>
      <c r="L36" s="45">
        <v>0</v>
      </c>
      <c r="M36" s="46">
        <f t="shared" si="46"/>
        <v>0</v>
      </c>
      <c r="N36" s="45">
        <v>567</v>
      </c>
      <c r="O36" s="46">
        <f t="shared" si="47"/>
        <v>0</v>
      </c>
      <c r="P36" s="45">
        <v>18</v>
      </c>
      <c r="Q36" s="46">
        <f t="shared" si="48"/>
        <v>0</v>
      </c>
      <c r="R36" s="45">
        <f t="shared" si="49"/>
        <v>1489</v>
      </c>
      <c r="S36" s="46">
        <f t="shared" si="50"/>
        <v>0</v>
      </c>
    </row>
    <row r="37" spans="1:19" ht="27.75" customHeight="1">
      <c r="A37" s="36" t="s">
        <v>65</v>
      </c>
      <c r="B37" s="24" t="s">
        <v>73</v>
      </c>
      <c r="C37" s="17" t="s">
        <v>88</v>
      </c>
      <c r="D37" s="19" t="s">
        <v>12</v>
      </c>
      <c r="E37" s="14"/>
      <c r="F37" s="45">
        <v>0</v>
      </c>
      <c r="G37" s="46">
        <f t="shared" si="43"/>
        <v>0</v>
      </c>
      <c r="H37" s="45">
        <v>169.5</v>
      </c>
      <c r="I37" s="46">
        <f t="shared" si="44"/>
        <v>0</v>
      </c>
      <c r="J37" s="45">
        <v>149.5</v>
      </c>
      <c r="K37" s="46">
        <f t="shared" si="45"/>
        <v>0</v>
      </c>
      <c r="L37" s="45">
        <v>322.3</v>
      </c>
      <c r="M37" s="46">
        <f t="shared" si="46"/>
        <v>0</v>
      </c>
      <c r="N37" s="45">
        <v>167</v>
      </c>
      <c r="O37" s="46">
        <f t="shared" si="47"/>
        <v>0</v>
      </c>
      <c r="P37" s="45">
        <v>0</v>
      </c>
      <c r="Q37" s="46">
        <f t="shared" si="48"/>
        <v>0</v>
      </c>
      <c r="R37" s="45">
        <f t="shared" si="49"/>
        <v>808.3</v>
      </c>
      <c r="S37" s="46">
        <f t="shared" si="50"/>
        <v>0</v>
      </c>
    </row>
    <row r="38" spans="1:19" ht="28.5" customHeight="1">
      <c r="A38" s="36" t="s">
        <v>66</v>
      </c>
      <c r="B38" s="24" t="s">
        <v>73</v>
      </c>
      <c r="C38" s="17" t="s">
        <v>85</v>
      </c>
      <c r="D38" s="19" t="s">
        <v>12</v>
      </c>
      <c r="E38" s="14"/>
      <c r="F38" s="45">
        <v>0</v>
      </c>
      <c r="G38" s="46">
        <f t="shared" si="43"/>
        <v>0</v>
      </c>
      <c r="H38" s="45">
        <v>71.5</v>
      </c>
      <c r="I38" s="46">
        <f t="shared" si="44"/>
        <v>0</v>
      </c>
      <c r="J38" s="45">
        <v>122.5</v>
      </c>
      <c r="K38" s="46">
        <f t="shared" si="45"/>
        <v>0</v>
      </c>
      <c r="L38" s="45">
        <v>0</v>
      </c>
      <c r="M38" s="46">
        <f t="shared" si="46"/>
        <v>0</v>
      </c>
      <c r="N38" s="45">
        <v>0</v>
      </c>
      <c r="O38" s="46">
        <f t="shared" si="47"/>
        <v>0</v>
      </c>
      <c r="P38" s="45">
        <v>0</v>
      </c>
      <c r="Q38" s="46">
        <f t="shared" si="48"/>
        <v>0</v>
      </c>
      <c r="R38" s="45">
        <f t="shared" si="49"/>
        <v>194</v>
      </c>
      <c r="S38" s="46">
        <f t="shared" si="50"/>
        <v>0</v>
      </c>
    </row>
    <row r="39" spans="1:19" ht="24.75" thickBot="1">
      <c r="A39" s="36" t="s">
        <v>67</v>
      </c>
      <c r="B39" s="24" t="s">
        <v>73</v>
      </c>
      <c r="C39" s="17" t="s">
        <v>33</v>
      </c>
      <c r="D39" s="19" t="s">
        <v>57</v>
      </c>
      <c r="E39" s="23"/>
      <c r="F39" s="45">
        <v>0</v>
      </c>
      <c r="G39" s="46">
        <f t="shared" si="43"/>
        <v>0</v>
      </c>
      <c r="H39" s="45">
        <v>103.5</v>
      </c>
      <c r="I39" s="46">
        <f t="shared" si="44"/>
        <v>0</v>
      </c>
      <c r="J39" s="45">
        <v>0</v>
      </c>
      <c r="K39" s="46">
        <f t="shared" si="45"/>
        <v>0</v>
      </c>
      <c r="L39" s="45">
        <v>40.020000000000003</v>
      </c>
      <c r="M39" s="46">
        <f t="shared" si="46"/>
        <v>0</v>
      </c>
      <c r="N39" s="45">
        <v>0</v>
      </c>
      <c r="O39" s="46">
        <f t="shared" si="47"/>
        <v>0</v>
      </c>
      <c r="P39" s="45">
        <v>23.79</v>
      </c>
      <c r="Q39" s="46">
        <f t="shared" si="48"/>
        <v>0</v>
      </c>
      <c r="R39" s="45">
        <f t="shared" si="49"/>
        <v>167.31</v>
      </c>
      <c r="S39" s="46">
        <f t="shared" si="50"/>
        <v>0</v>
      </c>
    </row>
    <row r="40" spans="1:19" ht="15.75" thickBot="1">
      <c r="A40" s="65" t="s">
        <v>74</v>
      </c>
      <c r="B40" s="66"/>
      <c r="C40" s="66"/>
      <c r="D40" s="66"/>
      <c r="E40" s="66"/>
      <c r="F40" s="51"/>
      <c r="G40" s="52">
        <f>SUM(G34:G39)</f>
        <v>0</v>
      </c>
      <c r="H40" s="51"/>
      <c r="I40" s="52">
        <f>SUM(I34:I39)</f>
        <v>0</v>
      </c>
      <c r="J40" s="51"/>
      <c r="K40" s="52">
        <f>SUM(K34:K39)</f>
        <v>0</v>
      </c>
      <c r="L40" s="51"/>
      <c r="M40" s="52">
        <f>SUM(M34:M39)</f>
        <v>0</v>
      </c>
      <c r="N40" s="51"/>
      <c r="O40" s="52">
        <f>SUM(O34:O39)</f>
        <v>0</v>
      </c>
      <c r="P40" s="51"/>
      <c r="Q40" s="52">
        <f>SUM(Q34:Q39)</f>
        <v>0</v>
      </c>
      <c r="R40" s="51"/>
      <c r="S40" s="52">
        <f>SUM(S34:S39)</f>
        <v>0</v>
      </c>
    </row>
    <row r="41" spans="1:19" ht="15">
      <c r="A41" s="10" t="s">
        <v>6</v>
      </c>
      <c r="B41" s="16" t="s">
        <v>75</v>
      </c>
      <c r="C41" s="63" t="s">
        <v>76</v>
      </c>
      <c r="D41" s="64"/>
      <c r="E41" s="64"/>
      <c r="F41" s="79"/>
      <c r="G41" s="80"/>
      <c r="H41" s="79"/>
      <c r="I41" s="80"/>
      <c r="J41" s="79"/>
      <c r="K41" s="80"/>
      <c r="L41" s="79"/>
      <c r="M41" s="80"/>
      <c r="N41" s="79"/>
      <c r="O41" s="80"/>
      <c r="P41" s="79"/>
      <c r="Q41" s="80"/>
      <c r="R41" s="79"/>
      <c r="S41" s="80"/>
    </row>
    <row r="42" spans="1:19">
      <c r="A42" s="12" t="s">
        <v>68</v>
      </c>
      <c r="B42" s="24" t="s">
        <v>77</v>
      </c>
      <c r="C42" s="17" t="s">
        <v>14</v>
      </c>
      <c r="D42" s="35" t="s">
        <v>12</v>
      </c>
      <c r="E42" s="20"/>
      <c r="F42" s="45">
        <v>950</v>
      </c>
      <c r="G42" s="46">
        <f t="shared" ref="G42:G43" si="51">E42*F42</f>
        <v>0</v>
      </c>
      <c r="H42" s="45">
        <v>105</v>
      </c>
      <c r="I42" s="46">
        <f t="shared" ref="I42:I43" si="52">E42*H42</f>
        <v>0</v>
      </c>
      <c r="J42" s="45">
        <v>355</v>
      </c>
      <c r="K42" s="46">
        <f t="shared" ref="K42:K43" si="53">E42*J42</f>
        <v>0</v>
      </c>
      <c r="L42" s="45">
        <v>290.5</v>
      </c>
      <c r="M42" s="46">
        <f t="shared" ref="M42:M43" si="54">E42*L42</f>
        <v>0</v>
      </c>
      <c r="N42" s="45">
        <v>365</v>
      </c>
      <c r="O42" s="46">
        <f t="shared" ref="O42:O43" si="55">E42*N42</f>
        <v>0</v>
      </c>
      <c r="P42" s="45">
        <v>0</v>
      </c>
      <c r="Q42" s="46">
        <f t="shared" ref="Q42:Q43" si="56">E42*P42</f>
        <v>0</v>
      </c>
      <c r="R42" s="45">
        <f t="shared" ref="R42:R43" si="57">F42+H42+J42+L42+N42+P42</f>
        <v>2065.5</v>
      </c>
      <c r="S42" s="46">
        <f t="shared" ref="S42:S43" si="58">E42*R42</f>
        <v>0</v>
      </c>
    </row>
    <row r="43" spans="1:19" ht="15" thickBot="1">
      <c r="A43" s="12" t="s">
        <v>70</v>
      </c>
      <c r="B43" s="24" t="s">
        <v>77</v>
      </c>
      <c r="C43" s="17" t="s">
        <v>87</v>
      </c>
      <c r="D43" s="35" t="s">
        <v>12</v>
      </c>
      <c r="E43" s="20"/>
      <c r="F43" s="45">
        <v>3614</v>
      </c>
      <c r="G43" s="46">
        <f t="shared" si="51"/>
        <v>0</v>
      </c>
      <c r="H43" s="45">
        <v>1232</v>
      </c>
      <c r="I43" s="46">
        <f t="shared" si="52"/>
        <v>0</v>
      </c>
      <c r="J43" s="45">
        <v>1312</v>
      </c>
      <c r="K43" s="46">
        <f t="shared" si="53"/>
        <v>0</v>
      </c>
      <c r="L43" s="45">
        <v>1464</v>
      </c>
      <c r="M43" s="46">
        <f t="shared" si="54"/>
        <v>0</v>
      </c>
      <c r="N43" s="45">
        <v>1472</v>
      </c>
      <c r="O43" s="46">
        <f t="shared" si="55"/>
        <v>0</v>
      </c>
      <c r="P43" s="45">
        <v>0</v>
      </c>
      <c r="Q43" s="46">
        <f t="shared" si="56"/>
        <v>0</v>
      </c>
      <c r="R43" s="45">
        <f t="shared" si="57"/>
        <v>9094</v>
      </c>
      <c r="S43" s="46">
        <f t="shared" si="58"/>
        <v>0</v>
      </c>
    </row>
    <row r="44" spans="1:19" ht="15.75" thickBot="1">
      <c r="A44" s="65" t="s">
        <v>78</v>
      </c>
      <c r="B44" s="66"/>
      <c r="C44" s="66"/>
      <c r="D44" s="66"/>
      <c r="E44" s="66"/>
      <c r="F44" s="38"/>
      <c r="G44" s="50">
        <f>SUM(G42:G43)</f>
        <v>0</v>
      </c>
      <c r="H44" s="51"/>
      <c r="I44" s="50">
        <f>SUM(I42:I43)</f>
        <v>0</v>
      </c>
      <c r="J44" s="51"/>
      <c r="K44" s="50">
        <f>SUM(K42:K43)</f>
        <v>0</v>
      </c>
      <c r="L44" s="51"/>
      <c r="M44" s="50">
        <f>SUM(M42:M43)</f>
        <v>0</v>
      </c>
      <c r="N44" s="51"/>
      <c r="O44" s="50">
        <f>SUM(O42:O43)</f>
        <v>0</v>
      </c>
      <c r="P44" s="51"/>
      <c r="Q44" s="50">
        <f>SUM(Q42:Q43)</f>
        <v>0</v>
      </c>
      <c r="R44" s="51"/>
      <c r="S44" s="50">
        <f>SUM(S42:S43)</f>
        <v>0</v>
      </c>
    </row>
    <row r="45" spans="1:19" ht="16.5" thickBot="1">
      <c r="A45" s="58" t="s">
        <v>79</v>
      </c>
      <c r="B45" s="59"/>
      <c r="C45" s="59"/>
      <c r="D45" s="59"/>
      <c r="E45" s="59"/>
      <c r="F45" s="59"/>
      <c r="G45" s="54">
        <f>G17+G22+G29+G32+G40+G44</f>
        <v>0</v>
      </c>
      <c r="H45" s="83">
        <f>I17+I22+I29+I32+I40+I44</f>
        <v>0</v>
      </c>
      <c r="I45" s="84"/>
      <c r="J45" s="83">
        <f>K17+K22+K29+K32+K40+K44</f>
        <v>0</v>
      </c>
      <c r="K45" s="84"/>
      <c r="L45" s="83">
        <f>M17+M22+M29+M32+M40+M44</f>
        <v>0</v>
      </c>
      <c r="M45" s="84"/>
      <c r="N45" s="83">
        <f>O17+O22+O29+O32+O40+O44</f>
        <v>0</v>
      </c>
      <c r="O45" s="84"/>
      <c r="P45" s="83">
        <f>Q17+Q22+Q29+Q32+Q40+Q44</f>
        <v>0</v>
      </c>
      <c r="Q45" s="84"/>
      <c r="R45" s="83">
        <f>S17+S22+S29+S32+S40+S44</f>
        <v>0</v>
      </c>
      <c r="S45" s="84"/>
    </row>
    <row r="46" spans="1:19" ht="16.5" thickBot="1">
      <c r="A46" s="58" t="s">
        <v>80</v>
      </c>
      <c r="B46" s="59"/>
      <c r="C46" s="59"/>
      <c r="D46" s="59"/>
      <c r="E46" s="59"/>
      <c r="F46" s="59"/>
      <c r="G46" s="55">
        <f t="shared" ref="G46" si="59">0.23*G45</f>
        <v>0</v>
      </c>
      <c r="H46" s="83">
        <f>0.23*H45</f>
        <v>0</v>
      </c>
      <c r="I46" s="84"/>
      <c r="J46" s="83">
        <f t="shared" ref="J46" si="60">0.23*J45</f>
        <v>0</v>
      </c>
      <c r="K46" s="84"/>
      <c r="L46" s="83">
        <f t="shared" ref="L46" si="61">0.23*L45</f>
        <v>0</v>
      </c>
      <c r="M46" s="84"/>
      <c r="N46" s="83">
        <f t="shared" ref="N46" si="62">0.23*N45</f>
        <v>0</v>
      </c>
      <c r="O46" s="84"/>
      <c r="P46" s="83">
        <f t="shared" ref="P46" si="63">0.23*P45</f>
        <v>0</v>
      </c>
      <c r="Q46" s="84"/>
      <c r="R46" s="83">
        <f t="shared" ref="R46" si="64">0.23*R45</f>
        <v>0</v>
      </c>
      <c r="S46" s="84"/>
    </row>
    <row r="47" spans="1:19" ht="16.5" thickBot="1">
      <c r="A47" s="60" t="s">
        <v>81</v>
      </c>
      <c r="B47" s="61"/>
      <c r="C47" s="61"/>
      <c r="D47" s="61"/>
      <c r="E47" s="61"/>
      <c r="F47" s="61"/>
      <c r="G47" s="55">
        <f t="shared" ref="G47" si="65">G45+G46</f>
        <v>0</v>
      </c>
      <c r="H47" s="83">
        <f>H45+H46</f>
        <v>0</v>
      </c>
      <c r="I47" s="84"/>
      <c r="J47" s="83">
        <f t="shared" ref="J47" si="66">J45+J46</f>
        <v>0</v>
      </c>
      <c r="K47" s="84"/>
      <c r="L47" s="83">
        <f t="shared" ref="L47" si="67">L45+L46</f>
        <v>0</v>
      </c>
      <c r="M47" s="84"/>
      <c r="N47" s="83">
        <f t="shared" ref="N47" si="68">N45+N46</f>
        <v>0</v>
      </c>
      <c r="O47" s="84"/>
      <c r="P47" s="83">
        <f t="shared" ref="P47" si="69">P45+P46</f>
        <v>0</v>
      </c>
      <c r="Q47" s="84"/>
      <c r="R47" s="83">
        <f t="shared" ref="R47" si="70">R45+R46</f>
        <v>0</v>
      </c>
      <c r="S47" s="84"/>
    </row>
    <row r="48" spans="1:19" ht="15.75">
      <c r="A48" s="26"/>
      <c r="B48" s="26"/>
      <c r="C48" s="26"/>
      <c r="D48" s="26"/>
      <c r="E48" s="26"/>
      <c r="F48" s="26"/>
      <c r="G48" s="27"/>
    </row>
    <row r="49" spans="1:7">
      <c r="A49" s="1"/>
      <c r="B49" s="1"/>
      <c r="C49" s="28" t="s">
        <v>84</v>
      </c>
      <c r="D49" s="1"/>
      <c r="F49" s="1"/>
      <c r="G49" s="1"/>
    </row>
    <row r="50" spans="1:7">
      <c r="A50" s="29"/>
      <c r="B50" s="29" t="s">
        <v>82</v>
      </c>
      <c r="C50" s="62" t="s">
        <v>92</v>
      </c>
      <c r="D50" s="62"/>
      <c r="E50" s="62"/>
      <c r="F50" s="62"/>
      <c r="G50" s="62"/>
    </row>
  </sheetData>
  <mergeCells count="85">
    <mergeCell ref="P47:Q47"/>
    <mergeCell ref="R47:S47"/>
    <mergeCell ref="A4:F4"/>
    <mergeCell ref="P45:Q45"/>
    <mergeCell ref="R45:S45"/>
    <mergeCell ref="J46:K46"/>
    <mergeCell ref="L46:M46"/>
    <mergeCell ref="N46:O46"/>
    <mergeCell ref="P46:Q46"/>
    <mergeCell ref="R46:S46"/>
    <mergeCell ref="H45:I45"/>
    <mergeCell ref="H46:I46"/>
    <mergeCell ref="H47:I47"/>
    <mergeCell ref="J45:K45"/>
    <mergeCell ref="L45:M45"/>
    <mergeCell ref="N45:O45"/>
    <mergeCell ref="J47:K47"/>
    <mergeCell ref="L47:M47"/>
    <mergeCell ref="N47:O47"/>
    <mergeCell ref="R6:S6"/>
    <mergeCell ref="R10:S10"/>
    <mergeCell ref="R18:S18"/>
    <mergeCell ref="R23:S23"/>
    <mergeCell ref="R30:S30"/>
    <mergeCell ref="R41:S41"/>
    <mergeCell ref="P6:Q6"/>
    <mergeCell ref="P10:Q10"/>
    <mergeCell ref="P18:Q18"/>
    <mergeCell ref="P23:Q23"/>
    <mergeCell ref="P30:Q30"/>
    <mergeCell ref="P41:Q41"/>
    <mergeCell ref="N6:O6"/>
    <mergeCell ref="N10:O10"/>
    <mergeCell ref="N18:O18"/>
    <mergeCell ref="N23:O23"/>
    <mergeCell ref="N30:O30"/>
    <mergeCell ref="N41:O41"/>
    <mergeCell ref="L6:M6"/>
    <mergeCell ref="L10:M10"/>
    <mergeCell ref="L18:M18"/>
    <mergeCell ref="L23:M23"/>
    <mergeCell ref="L30:M30"/>
    <mergeCell ref="J6:K6"/>
    <mergeCell ref="J10:K10"/>
    <mergeCell ref="J18:K18"/>
    <mergeCell ref="J23:K23"/>
    <mergeCell ref="J30:K30"/>
    <mergeCell ref="F30:G30"/>
    <mergeCell ref="F10:G10"/>
    <mergeCell ref="F18:G18"/>
    <mergeCell ref="F23:G23"/>
    <mergeCell ref="L41:M41"/>
    <mergeCell ref="H41:I41"/>
    <mergeCell ref="J41:K41"/>
    <mergeCell ref="H6:I6"/>
    <mergeCell ref="H10:I10"/>
    <mergeCell ref="H18:I18"/>
    <mergeCell ref="H23:I23"/>
    <mergeCell ref="H30:I30"/>
    <mergeCell ref="C41:E41"/>
    <mergeCell ref="A17:E17"/>
    <mergeCell ref="A6:A8"/>
    <mergeCell ref="B6:B8"/>
    <mergeCell ref="C6:C8"/>
    <mergeCell ref="D6:D8"/>
    <mergeCell ref="A29:E29"/>
    <mergeCell ref="A32:E32"/>
    <mergeCell ref="A40:E40"/>
    <mergeCell ref="C33:E33"/>
    <mergeCell ref="A45:F45"/>
    <mergeCell ref="A46:F46"/>
    <mergeCell ref="A47:F47"/>
    <mergeCell ref="C50:G50"/>
    <mergeCell ref="A1:F1"/>
    <mergeCell ref="A2:F2"/>
    <mergeCell ref="A3:F3"/>
    <mergeCell ref="E6:E7"/>
    <mergeCell ref="C30:E30"/>
    <mergeCell ref="C10:E10"/>
    <mergeCell ref="C18:E18"/>
    <mergeCell ref="C23:E23"/>
    <mergeCell ref="A22:E22"/>
    <mergeCell ref="F6:G6"/>
    <mergeCell ref="A44:E44"/>
    <mergeCell ref="F41:G41"/>
  </mergeCells>
  <phoneticPr fontId="20" type="noConversion"/>
  <pageMargins left="0.11811023622047245" right="0.11811023622047245" top="0.74803149606299213" bottom="0" header="0" footer="0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 - dr. Nr 102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Maciek</dc:creator>
  <cp:lastModifiedBy>Maciej Kosewski</cp:lastModifiedBy>
  <cp:lastPrinted>2022-06-11T18:48:00Z</cp:lastPrinted>
  <dcterms:created xsi:type="dcterms:W3CDTF">2015-05-24T14:25:49Z</dcterms:created>
  <dcterms:modified xsi:type="dcterms:W3CDTF">2022-06-11T19:36:37Z</dcterms:modified>
</cp:coreProperties>
</file>